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19410" windowHeight="10410" activeTab="1"/>
  </bookViews>
  <sheets>
    <sheet name="Sheet1" sheetId="1" r:id="rId1"/>
    <sheet name="Sheet2" sheetId="2" r:id="rId2"/>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1" l="1"/>
  <c r="F8" i="1"/>
  <c r="G8" i="1"/>
  <c r="H8" i="1"/>
  <c r="D8" i="1"/>
  <c r="F12" i="1"/>
  <c r="H12" i="1" s="1"/>
  <c r="D11" i="2"/>
  <c r="D8" i="2"/>
  <c r="F17" i="1" l="1"/>
  <c r="H17" i="1" s="1"/>
  <c r="E13" i="1"/>
  <c r="G13" i="1"/>
  <c r="D13" i="1"/>
  <c r="F18" i="1"/>
  <c r="H18" i="1" s="1"/>
  <c r="F16" i="1"/>
  <c r="H16" i="1" s="1"/>
  <c r="F15" i="1"/>
  <c r="H15" i="1" s="1"/>
  <c r="F14" i="1"/>
  <c r="E9" i="1"/>
  <c r="E19" i="1" s="1"/>
  <c r="D19" i="1" l="1"/>
  <c r="G19" i="1"/>
  <c r="F13" i="1"/>
  <c r="H14" i="1"/>
  <c r="H13" i="1" s="1"/>
  <c r="F10" i="1" l="1"/>
  <c r="F11" i="1"/>
  <c r="H11" i="1" s="1"/>
  <c r="F9" i="1"/>
  <c r="H9" i="1" s="1"/>
  <c r="H10" i="1" l="1"/>
  <c r="H19" i="1" s="1"/>
  <c r="F19" i="1"/>
</calcChain>
</file>

<file path=xl/sharedStrings.xml><?xml version="1.0" encoding="utf-8"?>
<sst xmlns="http://schemas.openxmlformats.org/spreadsheetml/2006/main" count="54" uniqueCount="45">
  <si>
    <t>Stt</t>
  </si>
  <si>
    <t>Nội dung</t>
  </si>
  <si>
    <t>Mã nhiệm vụ</t>
  </si>
  <si>
    <t xml:space="preserve">Tổng cộng: </t>
  </si>
  <si>
    <t>A</t>
  </si>
  <si>
    <t>B</t>
  </si>
  <si>
    <t>C</t>
  </si>
  <si>
    <t>3=1-2</t>
  </si>
  <si>
    <t>Dự toán đã phân bổ</t>
  </si>
  <si>
    <t>Dự toán đã thực hiện</t>
  </si>
  <si>
    <t>Dự toán còn lại</t>
  </si>
  <si>
    <t>I</t>
  </si>
  <si>
    <t>Phòng Kinh tế xã Xốp</t>
  </si>
  <si>
    <t>Chi các nhiệm vụ chi bảo vệ môi trường của  NS cấp xã theo phân cấp</t>
  </si>
  <si>
    <t>Kinh phí hỗ trợ bảo vệ và phát triển đất trồng lúa</t>
  </si>
  <si>
    <t xml:space="preserve">KP thực hiện chinh sách cấp bù miễn thu thủy lợi phí </t>
  </si>
  <si>
    <t>Dự toán đề xuất điều chỉnh cho Trung tâm Cung ứng dịch vụ công</t>
  </si>
  <si>
    <t xml:space="preserve">Dự toán giao tại Quyết định số 288/QĐ-UBND ngày 24/12/2025 </t>
  </si>
  <si>
    <t>Dự toán tiếp tục thực hiện</t>
  </si>
  <si>
    <t>5=3-4</t>
  </si>
  <si>
    <t>II</t>
  </si>
  <si>
    <t>Phòng Văn hóa - Xã hội xã Xốp</t>
  </si>
  <si>
    <t>Chi hỗ trợ đào tạo nghề, lao động nông thôn</t>
  </si>
  <si>
    <t>098</t>
  </si>
  <si>
    <t>Hỗ trợ hoạt động các trạm phát thanh - truyền hình xã (bao gồm chỉ trả tiền điện, phí duy trì, quản lý và phí hòa mạng )</t>
  </si>
  <si>
    <t>HTKP in ấn băng rôn, khẩu hiệu tuyên truyền các ngày lễ lớn trong năm</t>
  </si>
  <si>
    <t>Kinh phí chi quản lý, bảo vệ ngục Đăk Glei ( bao gồm tiền điện thắp sáng )</t>
  </si>
  <si>
    <t>Sửa chữa, nâng cấp, thay mới hệ thống truyền thanh thông minh trên địa bàn xã ( Kinh phí chuyển nguồn từ năm 2025 sáng năm 2026 )</t>
  </si>
  <si>
    <t>191</t>
  </si>
  <si>
    <t>ĐVT: đồng</t>
  </si>
  <si>
    <t xml:space="preserve">ĐIỀU CHỈNH DỰ TOÁN NGÂN SÁCH NĂM 2026 </t>
  </si>
  <si>
    <t>PHỤ LỤC 01</t>
  </si>
  <si>
    <t>PHỤ LỤC 02</t>
  </si>
  <si>
    <t xml:space="preserve">THU HỒI DỰ TOÁN NGÂN SÁCH NĂM 2026 </t>
  </si>
  <si>
    <t>Văn phòng Hội đồng nhân dân và Ủy ban nhân dân xã Xốp</t>
  </si>
  <si>
    <t>011</t>
  </si>
  <si>
    <t>Lý do thu hồi</t>
  </si>
  <si>
    <t>Dự toán thu hồi</t>
  </si>
  <si>
    <t>Phụ cấp người hoạt động KCT thôn ( thôn đội trưởng )</t>
  </si>
  <si>
    <t>Phụ cấp người hoạt động KCT thôn ( nhân viên Y tế )</t>
  </si>
  <si>
    <t>Thực hiện văn bản số 734/BCH-TC ngày 26/02/2026 của Bộ Chỉ huy Quân sự tỉnh Quảng Ngãi về việc thực hiện công tác tài chính khi tổ chức lại Ban CHQS cấp xã, kinh phí chi trả Phụ cấp cho thôn đội trưởng do Bộ Quốc phòng đảm bảo.</t>
  </si>
  <si>
    <t>Thực hiện Quyết định số 336/QĐ-UBND ngày 31/12/2025 của UBND tỉnh Quảng Ngãi về việc chuyển giao kinh phí các Trạm Y tế, Bệnh xá, Phòng khám đa khoa khu vực (thực hiện nhiệm vụ Trạm Y tế) thuộc Trung tâm Y tế trực thuộc Sở Y tế về thuộc UBND các xã, phường quản lý năm 2026. Trong đó có kinh phí chi trả phụ cấp hoạt động cho nhân viên Y tế.</t>
  </si>
  <si>
    <t>KP nạo vét, phát quang, dọn vệ sinh các tuyến đường liên thôn</t>
  </si>
  <si>
    <t>(kèm theo Tờ trình số       /TTr-UBND ngày     tháng 7 năm 2026 của UBND xã Xốp)</t>
  </si>
  <si>
    <t>(kèm theo Tờ trình số       /TTr-UBND ngày     tháng 7  năm 2026 của UBND xã Xốp)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</si>
</sst>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0" x14ac:knownFonts="1">
    <font>
      <sz val="11"/>
      <color theme="1"/>
      <name val="Calibri"/>
      <family val="2"/>
      <scheme val="minor"/>
    </font>
    <font>
      <sz val="11"/>
      <color theme="1"/>
      <name val="Calibri"/>
      <family val="2"/>
      <scheme val="minor"/>
    </font>
    <font>
      <sz val="8"/>
      <name val="Calibri"/>
      <family val="2"/>
      <scheme val="minor"/>
    </font>
    <font>
      <sz val="14"/>
      <color theme="1"/>
      <name val="Times New Roman"/>
      <family val="1"/>
    </font>
    <font>
      <sz val="14"/>
      <name val="Times New Roman"/>
      <family val="1"/>
    </font>
    <font>
      <b/>
      <sz val="14"/>
      <color theme="1"/>
      <name val="Times New Roman"/>
      <family val="1"/>
    </font>
    <font>
      <i/>
      <sz val="14"/>
      <color theme="1"/>
      <name val="Times New Roman"/>
      <family val="1"/>
    </font>
    <font>
      <b/>
      <i/>
      <sz val="14"/>
      <color theme="1"/>
      <name val="Times New Roman"/>
      <family val="1"/>
    </font>
    <font>
      <sz val="13"/>
      <name val="Times New Roman"/>
      <family val="1"/>
    </font>
    <font>
      <sz val="12"/>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3" fillId="0" borderId="0" xfId="0" applyFont="1"/>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1" xfId="0" quotePrefix="1" applyFont="1" applyBorder="1" applyAlignment="1">
      <alignment horizontal="center" vertical="center" wrapText="1"/>
    </xf>
    <xf numFmtId="3" fontId="4" fillId="0" borderId="1" xfId="1" applyNumberFormat="1" applyFont="1" applyFill="1" applyBorder="1" applyAlignment="1">
      <alignment horizontal="right" vertical="center" wrapText="1"/>
    </xf>
    <xf numFmtId="3" fontId="3"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righ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3" fontId="5" fillId="0" borderId="0" xfId="0" applyNumberFormat="1" applyFont="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left" vertical="center" wrapText="1"/>
    </xf>
    <xf numFmtId="3" fontId="5" fillId="0" borderId="1" xfId="0" applyNumberFormat="1" applyFont="1" applyBorder="1" applyAlignment="1">
      <alignment horizontal="center" vertical="center" wrapText="1"/>
    </xf>
    <xf numFmtId="0" fontId="8" fillId="0" borderId="1" xfId="0" applyFont="1" applyFill="1" applyBorder="1" applyAlignment="1">
      <alignment vertical="center" wrapText="1"/>
    </xf>
    <xf numFmtId="3"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xf>
    <xf numFmtId="0" fontId="6" fillId="0" borderId="3" xfId="0" applyFont="1" applyBorder="1" applyAlignment="1">
      <alignment horizontal="right" vertical="center" wrapText="1"/>
    </xf>
    <xf numFmtId="0" fontId="3" fillId="0" borderId="0" xfId="0" applyFont="1" applyAlignment="1">
      <alignment horizontal="right"/>
    </xf>
    <xf numFmtId="3" fontId="3" fillId="2" borderId="1" xfId="0" applyNumberFormat="1" applyFont="1" applyFill="1" applyBorder="1" applyAlignment="1">
      <alignment horizontal="right"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5" fillId="0" borderId="0" xfId="0" applyFont="1" applyAlignment="1">
      <alignment horizontal="center"/>
    </xf>
    <xf numFmtId="0" fontId="7" fillId="0" borderId="4" xfId="0" applyFont="1" applyBorder="1" applyAlignment="1">
      <alignment horizont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right" vertical="center" wrapText="1"/>
    </xf>
    <xf numFmtId="0" fontId="5" fillId="0" borderId="3" xfId="0" applyFont="1" applyBorder="1" applyAlignment="1">
      <alignment horizontal="righ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3956050</xdr:colOff>
      <xdr:row>3</xdr:row>
      <xdr:rowOff>17780</xdr:rowOff>
    </xdr:from>
    <xdr:to>
      <xdr:col>4</xdr:col>
      <xdr:colOff>497840</xdr:colOff>
      <xdr:row>3</xdr:row>
      <xdr:rowOff>17780</xdr:rowOff>
    </xdr:to>
    <xdr:cxnSp macro="">
      <xdr:nvCxnSpPr>
        <xdr:cNvPr id="3" name="Straight Connector 2">
          <a:extLst>
            <a:ext uri="{FF2B5EF4-FFF2-40B4-BE49-F238E27FC236}">
              <a16:creationId xmlns="" xmlns:a16="http://schemas.microsoft.com/office/drawing/2014/main" id="{276B7BBA-75FF-E3A7-6B54-5ADCCFAC4E0E}"/>
            </a:ext>
          </a:extLst>
        </xdr:cNvPr>
        <xdr:cNvCxnSpPr/>
      </xdr:nvCxnSpPr>
      <xdr:spPr>
        <a:xfrm>
          <a:off x="4558030" y="1099820"/>
          <a:ext cx="304927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3003550</xdr:colOff>
      <xdr:row>3</xdr:row>
      <xdr:rowOff>2540</xdr:rowOff>
    </xdr:from>
    <xdr:to>
      <xdr:col>3</xdr:col>
      <xdr:colOff>365760</xdr:colOff>
      <xdr:row>3</xdr:row>
      <xdr:rowOff>2540</xdr:rowOff>
    </xdr:to>
    <xdr:cxnSp macro="">
      <xdr:nvCxnSpPr>
        <xdr:cNvPr id="2" name="Straight Connector 1">
          <a:extLst>
            <a:ext uri="{FF2B5EF4-FFF2-40B4-BE49-F238E27FC236}">
              <a16:creationId xmlns="" xmlns:a16="http://schemas.microsoft.com/office/drawing/2014/main" id="{276B7BBA-75FF-E3A7-6B54-5ADCCFAC4E0E}"/>
            </a:ext>
          </a:extLst>
        </xdr:cNvPr>
        <xdr:cNvCxnSpPr/>
      </xdr:nvCxnSpPr>
      <xdr:spPr>
        <a:xfrm>
          <a:off x="3605530" y="871220"/>
          <a:ext cx="255143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A22" zoomScaleNormal="100" workbookViewId="0">
      <selection activeCell="D9" sqref="D9"/>
    </sheetView>
  </sheetViews>
  <sheetFormatPr defaultColWidth="8.7109375" defaultRowHeight="18.75" x14ac:dyDescent="0.3"/>
  <cols>
    <col min="1" max="1" width="8.7109375" style="1"/>
    <col min="2" max="2" width="66.85546875" style="1" customWidth="1"/>
    <col min="3" max="3" width="8.7109375" style="1"/>
    <col min="4" max="4" width="19.28515625" style="1" customWidth="1"/>
    <col min="5" max="7" width="17.42578125" style="1" customWidth="1"/>
    <col min="8" max="8" width="20.5703125" style="23" customWidth="1"/>
    <col min="9" max="9" width="25.7109375" style="1" customWidth="1"/>
    <col min="10" max="16384" width="8.7109375" style="1"/>
  </cols>
  <sheetData>
    <row r="1" spans="1:8" x14ac:dyDescent="0.3">
      <c r="A1" s="30" t="s">
        <v>31</v>
      </c>
      <c r="B1" s="30"/>
      <c r="C1" s="30"/>
      <c r="D1" s="30"/>
      <c r="E1" s="30"/>
      <c r="F1" s="30"/>
      <c r="G1" s="30"/>
      <c r="H1" s="30"/>
    </row>
    <row r="2" spans="1:8" ht="27" customHeight="1" x14ac:dyDescent="0.3">
      <c r="A2" s="36" t="s">
        <v>30</v>
      </c>
      <c r="B2" s="36"/>
      <c r="C2" s="36"/>
      <c r="D2" s="36"/>
      <c r="E2" s="36"/>
      <c r="F2" s="36"/>
      <c r="G2" s="36"/>
      <c r="H2" s="36"/>
    </row>
    <row r="3" spans="1:8" ht="23.65" customHeight="1" x14ac:dyDescent="0.3">
      <c r="A3" s="37" t="s">
        <v>43</v>
      </c>
      <c r="B3" s="37"/>
      <c r="C3" s="37"/>
      <c r="D3" s="37"/>
      <c r="E3" s="37"/>
      <c r="F3" s="37"/>
      <c r="G3" s="37"/>
      <c r="H3" s="37"/>
    </row>
    <row r="4" spans="1:8" ht="25.15" customHeight="1" x14ac:dyDescent="0.3">
      <c r="H4" s="23" t="s">
        <v>29</v>
      </c>
    </row>
    <row r="5" spans="1:8" s="10" customFormat="1" ht="64.150000000000006" customHeight="1" x14ac:dyDescent="0.25">
      <c r="A5" s="32" t="s">
        <v>0</v>
      </c>
      <c r="B5" s="32" t="s">
        <v>1</v>
      </c>
      <c r="C5" s="32" t="s">
        <v>2</v>
      </c>
      <c r="D5" s="38" t="s">
        <v>17</v>
      </c>
      <c r="E5" s="38"/>
      <c r="F5" s="38"/>
      <c r="G5" s="38"/>
      <c r="H5" s="34" t="s">
        <v>16</v>
      </c>
    </row>
    <row r="6" spans="1:8" s="10" customFormat="1" ht="60.4" customHeight="1" x14ac:dyDescent="0.25">
      <c r="A6" s="33"/>
      <c r="B6" s="33"/>
      <c r="C6" s="33"/>
      <c r="D6" s="8" t="s">
        <v>8</v>
      </c>
      <c r="E6" s="8" t="s">
        <v>9</v>
      </c>
      <c r="F6" s="8" t="s">
        <v>10</v>
      </c>
      <c r="G6" s="8" t="s">
        <v>18</v>
      </c>
      <c r="H6" s="35"/>
    </row>
    <row r="7" spans="1:8" s="11" customFormat="1" ht="21" customHeight="1" x14ac:dyDescent="0.25">
      <c r="A7" s="12" t="s">
        <v>4</v>
      </c>
      <c r="B7" s="12" t="s">
        <v>5</v>
      </c>
      <c r="C7" s="12" t="s">
        <v>6</v>
      </c>
      <c r="D7" s="13">
        <v>1</v>
      </c>
      <c r="E7" s="13">
        <v>2</v>
      </c>
      <c r="F7" s="13" t="s">
        <v>7</v>
      </c>
      <c r="G7" s="12">
        <v>4</v>
      </c>
      <c r="H7" s="22" t="s">
        <v>19</v>
      </c>
    </row>
    <row r="8" spans="1:8" s="16" customFormat="1" ht="31.15" customHeight="1" x14ac:dyDescent="0.25">
      <c r="A8" s="15" t="s">
        <v>11</v>
      </c>
      <c r="B8" s="17" t="s">
        <v>12</v>
      </c>
      <c r="C8" s="15"/>
      <c r="D8" s="18">
        <f>SUM(D9:D12)</f>
        <v>1050300000</v>
      </c>
      <c r="E8" s="18">
        <f t="shared" ref="E8:H8" si="0">SUM(E9:E12)</f>
        <v>238500000</v>
      </c>
      <c r="F8" s="18">
        <f t="shared" si="0"/>
        <v>811800000</v>
      </c>
      <c r="G8" s="18">
        <f t="shared" si="0"/>
        <v>200000000</v>
      </c>
      <c r="H8" s="18">
        <f t="shared" si="0"/>
        <v>611800000</v>
      </c>
    </row>
    <row r="9" spans="1:8" s="2" customFormat="1" ht="43.9" customHeight="1" x14ac:dyDescent="0.25">
      <c r="A9" s="3">
        <v>1</v>
      </c>
      <c r="B9" s="4" t="s">
        <v>13</v>
      </c>
      <c r="C9" s="5">
        <v>261</v>
      </c>
      <c r="D9" s="6">
        <v>405000000</v>
      </c>
      <c r="E9" s="7">
        <f>49800000+3000000</f>
        <v>52800000</v>
      </c>
      <c r="F9" s="7">
        <f>D9-E9</f>
        <v>352200000</v>
      </c>
      <c r="G9" s="7">
        <v>100000000</v>
      </c>
      <c r="H9" s="7">
        <f>F9-G9</f>
        <v>252200000</v>
      </c>
    </row>
    <row r="10" spans="1:8" s="2" customFormat="1" ht="31.15" customHeight="1" x14ac:dyDescent="0.25">
      <c r="A10" s="3">
        <v>2</v>
      </c>
      <c r="B10" s="4" t="s">
        <v>14</v>
      </c>
      <c r="C10" s="5">
        <v>281</v>
      </c>
      <c r="D10" s="6">
        <v>373700000</v>
      </c>
      <c r="E10" s="7">
        <v>185700000</v>
      </c>
      <c r="F10" s="7">
        <f t="shared" ref="F10:F11" si="1">D10-E10</f>
        <v>188000000</v>
      </c>
      <c r="G10" s="7">
        <v>0</v>
      </c>
      <c r="H10" s="7">
        <f t="shared" ref="H10:H11" si="2">F10-G10</f>
        <v>188000000</v>
      </c>
    </row>
    <row r="11" spans="1:8" s="2" customFormat="1" ht="31.15" customHeight="1" x14ac:dyDescent="0.25">
      <c r="A11" s="3">
        <v>3</v>
      </c>
      <c r="B11" s="4" t="s">
        <v>15</v>
      </c>
      <c r="C11" s="5">
        <v>283</v>
      </c>
      <c r="D11" s="6">
        <v>227600000</v>
      </c>
      <c r="E11" s="7">
        <v>0</v>
      </c>
      <c r="F11" s="7">
        <f t="shared" si="1"/>
        <v>227600000</v>
      </c>
      <c r="G11" s="7">
        <v>100000000</v>
      </c>
      <c r="H11" s="7">
        <f t="shared" si="2"/>
        <v>127600000</v>
      </c>
    </row>
    <row r="12" spans="1:8" s="2" customFormat="1" ht="31.15" customHeight="1" x14ac:dyDescent="0.25">
      <c r="A12" s="3">
        <v>4</v>
      </c>
      <c r="B12" s="4" t="s">
        <v>42</v>
      </c>
      <c r="C12" s="5">
        <v>292</v>
      </c>
      <c r="D12" s="6">
        <v>44000000</v>
      </c>
      <c r="E12" s="7">
        <v>0</v>
      </c>
      <c r="F12" s="7">
        <f t="shared" ref="F12" si="3">D12-E12</f>
        <v>44000000</v>
      </c>
      <c r="G12" s="7">
        <v>0</v>
      </c>
      <c r="H12" s="7">
        <f t="shared" ref="H12" si="4">F12-G12</f>
        <v>44000000</v>
      </c>
    </row>
    <row r="13" spans="1:8" s="16" customFormat="1" ht="31.15" customHeight="1" x14ac:dyDescent="0.25">
      <c r="A13" s="15" t="s">
        <v>20</v>
      </c>
      <c r="B13" s="17" t="s">
        <v>21</v>
      </c>
      <c r="C13" s="15"/>
      <c r="D13" s="18">
        <f>SUM(D14:D18)</f>
        <v>387300000</v>
      </c>
      <c r="E13" s="18">
        <f>SUM(E14:E18)</f>
        <v>38460477</v>
      </c>
      <c r="F13" s="18">
        <f>SUM(F14:F18)</f>
        <v>348839523</v>
      </c>
      <c r="G13" s="18">
        <f>SUM(G14:G18)</f>
        <v>20500000</v>
      </c>
      <c r="H13" s="9">
        <f>SUM(H14:H18)</f>
        <v>328339523</v>
      </c>
    </row>
    <row r="14" spans="1:8" s="2" customFormat="1" ht="43.9" customHeight="1" x14ac:dyDescent="0.25">
      <c r="A14" s="3">
        <v>1</v>
      </c>
      <c r="B14" s="4" t="s">
        <v>22</v>
      </c>
      <c r="C14" s="5" t="s">
        <v>23</v>
      </c>
      <c r="D14" s="6">
        <v>40500000</v>
      </c>
      <c r="E14" s="7">
        <v>0</v>
      </c>
      <c r="F14" s="7">
        <f>D14-E14</f>
        <v>40500000</v>
      </c>
      <c r="G14" s="7">
        <v>0</v>
      </c>
      <c r="H14" s="7">
        <f>F14-G14</f>
        <v>40500000</v>
      </c>
    </row>
    <row r="15" spans="1:8" s="2" customFormat="1" ht="42" customHeight="1" x14ac:dyDescent="0.25">
      <c r="A15" s="3">
        <v>2</v>
      </c>
      <c r="B15" s="4" t="s">
        <v>24</v>
      </c>
      <c r="C15" s="21" t="s">
        <v>28</v>
      </c>
      <c r="D15" s="6">
        <v>34800000</v>
      </c>
      <c r="E15" s="24">
        <v>1194832</v>
      </c>
      <c r="F15" s="7">
        <f t="shared" ref="F15:F18" si="5">D15-E15</f>
        <v>33605168</v>
      </c>
      <c r="G15" s="7">
        <v>0</v>
      </c>
      <c r="H15" s="7">
        <f t="shared" ref="H15:H18" si="6">F15-G15</f>
        <v>33605168</v>
      </c>
    </row>
    <row r="16" spans="1:8" s="2" customFormat="1" ht="40.15" customHeight="1" x14ac:dyDescent="0.25">
      <c r="A16" s="3">
        <v>3</v>
      </c>
      <c r="B16" s="19" t="s">
        <v>25</v>
      </c>
      <c r="C16" s="5">
        <v>341</v>
      </c>
      <c r="D16" s="20">
        <v>40500000</v>
      </c>
      <c r="E16" s="7">
        <v>0</v>
      </c>
      <c r="F16" s="7">
        <f t="shared" si="5"/>
        <v>40500000</v>
      </c>
      <c r="G16" s="7">
        <v>20500000</v>
      </c>
      <c r="H16" s="7">
        <f t="shared" si="6"/>
        <v>20000000</v>
      </c>
    </row>
    <row r="17" spans="1:9" s="2" customFormat="1" ht="40.15" customHeight="1" x14ac:dyDescent="0.25">
      <c r="A17" s="3">
        <v>4</v>
      </c>
      <c r="B17" s="19" t="s">
        <v>26</v>
      </c>
      <c r="C17" s="5">
        <v>398</v>
      </c>
      <c r="D17" s="20">
        <v>121500000</v>
      </c>
      <c r="E17" s="7">
        <v>37265645</v>
      </c>
      <c r="F17" s="7">
        <f t="shared" si="5"/>
        <v>84234355</v>
      </c>
      <c r="G17" s="7">
        <v>0</v>
      </c>
      <c r="H17" s="7">
        <f>F17</f>
        <v>84234355</v>
      </c>
    </row>
    <row r="18" spans="1:9" s="2" customFormat="1" ht="60.6" customHeight="1" x14ac:dyDescent="0.25">
      <c r="A18" s="3">
        <v>5</v>
      </c>
      <c r="B18" s="4" t="s">
        <v>27</v>
      </c>
      <c r="C18" s="5">
        <v>341</v>
      </c>
      <c r="D18" s="6">
        <v>150000000</v>
      </c>
      <c r="E18" s="7">
        <v>0</v>
      </c>
      <c r="F18" s="7">
        <f t="shared" si="5"/>
        <v>150000000</v>
      </c>
      <c r="G18" s="7">
        <v>0</v>
      </c>
      <c r="H18" s="7">
        <f t="shared" si="6"/>
        <v>150000000</v>
      </c>
    </row>
    <row r="19" spans="1:9" s="10" customFormat="1" ht="45.6" customHeight="1" x14ac:dyDescent="0.25">
      <c r="A19" s="8"/>
      <c r="B19" s="8" t="s">
        <v>3</v>
      </c>
      <c r="C19" s="8"/>
      <c r="D19" s="9">
        <f>D8+D13</f>
        <v>1437600000</v>
      </c>
      <c r="E19" s="9">
        <f t="shared" ref="E19:H19" si="7">E8+E13</f>
        <v>276960477</v>
      </c>
      <c r="F19" s="9">
        <f t="shared" si="7"/>
        <v>1160639523</v>
      </c>
      <c r="G19" s="9">
        <f t="shared" si="7"/>
        <v>220500000</v>
      </c>
      <c r="H19" s="9">
        <f t="shared" si="7"/>
        <v>940139523</v>
      </c>
      <c r="I19" s="14"/>
    </row>
    <row r="20" spans="1:9" ht="29.65" customHeight="1" x14ac:dyDescent="0.35">
      <c r="A20" s="31"/>
      <c r="B20" s="31"/>
      <c r="C20" s="31"/>
      <c r="D20" s="31"/>
      <c r="E20" s="31"/>
      <c r="F20" s="31"/>
      <c r="G20" s="31"/>
      <c r="H20" s="31"/>
    </row>
  </sheetData>
  <mergeCells count="9">
    <mergeCell ref="A1:H1"/>
    <mergeCell ref="A20:H20"/>
    <mergeCell ref="A5:A6"/>
    <mergeCell ref="B5:B6"/>
    <mergeCell ref="C5:C6"/>
    <mergeCell ref="H5:H6"/>
    <mergeCell ref="A2:H2"/>
    <mergeCell ref="A3:H3"/>
    <mergeCell ref="D5:G5"/>
  </mergeCells>
  <phoneticPr fontId="2" type="noConversion"/>
  <printOptions horizontalCentered="1"/>
  <pageMargins left="0.35" right="0.22" top="0.2" bottom="0.23" header="0.2" footer="0.2"/>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workbookViewId="0">
      <selection activeCell="F5" sqref="F5"/>
    </sheetView>
  </sheetViews>
  <sheetFormatPr defaultColWidth="8.7109375" defaultRowHeight="18.75" x14ac:dyDescent="0.3"/>
  <cols>
    <col min="1" max="1" width="8.7109375" style="1"/>
    <col min="2" max="2" width="66.85546875" style="1" customWidth="1"/>
    <col min="3" max="3" width="8.7109375" style="1"/>
    <col min="4" max="4" width="19.28515625" style="1" customWidth="1"/>
    <col min="5" max="5" width="47" style="23" customWidth="1"/>
    <col min="6" max="6" width="25.7109375" style="1" customWidth="1"/>
    <col min="7" max="16384" width="8.7109375" style="1"/>
  </cols>
  <sheetData>
    <row r="1" spans="1:6" x14ac:dyDescent="0.3">
      <c r="A1" s="30" t="s">
        <v>32</v>
      </c>
      <c r="B1" s="30"/>
      <c r="C1" s="30"/>
      <c r="D1" s="30"/>
      <c r="E1" s="30"/>
    </row>
    <row r="2" spans="1:6" ht="27" customHeight="1" x14ac:dyDescent="0.3">
      <c r="A2" s="36" t="s">
        <v>33</v>
      </c>
      <c r="B2" s="36"/>
      <c r="C2" s="36"/>
      <c r="D2" s="36"/>
      <c r="E2" s="36"/>
    </row>
    <row r="3" spans="1:6" ht="23.65" customHeight="1" x14ac:dyDescent="0.3">
      <c r="A3" s="37" t="s">
        <v>44</v>
      </c>
      <c r="B3" s="37"/>
      <c r="C3" s="37"/>
      <c r="D3" s="37"/>
      <c r="E3" s="37"/>
    </row>
    <row r="4" spans="1:6" ht="25.15" customHeight="1" x14ac:dyDescent="0.3">
      <c r="E4" s="23" t="s">
        <v>29</v>
      </c>
    </row>
    <row r="5" spans="1:6" s="26" customFormat="1" ht="64.150000000000006" customHeight="1" x14ac:dyDescent="0.25">
      <c r="A5" s="32" t="s">
        <v>0</v>
      </c>
      <c r="B5" s="32" t="s">
        <v>1</v>
      </c>
      <c r="C5" s="32" t="s">
        <v>2</v>
      </c>
      <c r="D5" s="32" t="s">
        <v>37</v>
      </c>
      <c r="E5" s="32" t="s">
        <v>36</v>
      </c>
    </row>
    <row r="6" spans="1:6" s="26" customFormat="1" ht="60.4" customHeight="1" x14ac:dyDescent="0.25">
      <c r="A6" s="33"/>
      <c r="B6" s="33"/>
      <c r="C6" s="33"/>
      <c r="D6" s="33"/>
      <c r="E6" s="33"/>
    </row>
    <row r="7" spans="1:6" s="27" customFormat="1" ht="21" customHeight="1" x14ac:dyDescent="0.25">
      <c r="A7" s="12" t="s">
        <v>4</v>
      </c>
      <c r="B7" s="12" t="s">
        <v>5</v>
      </c>
      <c r="C7" s="12" t="s">
        <v>6</v>
      </c>
      <c r="D7" s="13">
        <v>1</v>
      </c>
      <c r="E7" s="22">
        <v>2</v>
      </c>
    </row>
    <row r="8" spans="1:6" s="26" customFormat="1" ht="44.45" customHeight="1" x14ac:dyDescent="0.25">
      <c r="A8" s="25" t="s">
        <v>11</v>
      </c>
      <c r="B8" s="17" t="s">
        <v>34</v>
      </c>
      <c r="C8" s="25"/>
      <c r="D8" s="9">
        <f>SUM(D9:D10)</f>
        <v>288940000</v>
      </c>
      <c r="E8" s="9"/>
    </row>
    <row r="9" spans="1:6" s="2" customFormat="1" ht="103.15" customHeight="1" x14ac:dyDescent="0.25">
      <c r="A9" s="3">
        <v>1</v>
      </c>
      <c r="B9" s="4" t="s">
        <v>38</v>
      </c>
      <c r="C9" s="5" t="s">
        <v>35</v>
      </c>
      <c r="D9" s="6">
        <v>133940000</v>
      </c>
      <c r="E9" s="29" t="s">
        <v>40</v>
      </c>
    </row>
    <row r="10" spans="1:6" s="2" customFormat="1" ht="130.9" customHeight="1" x14ac:dyDescent="0.25">
      <c r="A10" s="3">
        <v>2</v>
      </c>
      <c r="B10" s="4" t="s">
        <v>39</v>
      </c>
      <c r="C10" s="5">
        <v>341</v>
      </c>
      <c r="D10" s="6">
        <v>155000000</v>
      </c>
      <c r="E10" s="29" t="s">
        <v>41</v>
      </c>
    </row>
    <row r="11" spans="1:6" s="26" customFormat="1" ht="45.6" customHeight="1" x14ac:dyDescent="0.25">
      <c r="A11" s="28"/>
      <c r="B11" s="28" t="s">
        <v>3</v>
      </c>
      <c r="C11" s="28"/>
      <c r="D11" s="9">
        <f>D8</f>
        <v>288940000</v>
      </c>
      <c r="E11" s="9"/>
      <c r="F11" s="14"/>
    </row>
    <row r="12" spans="1:6" ht="29.65" customHeight="1" x14ac:dyDescent="0.35">
      <c r="A12" s="31"/>
      <c r="B12" s="31"/>
      <c r="C12" s="31"/>
      <c r="D12" s="31"/>
      <c r="E12" s="31"/>
    </row>
  </sheetData>
  <mergeCells count="9">
    <mergeCell ref="A12:E12"/>
    <mergeCell ref="D5:D6"/>
    <mergeCell ref="A1:E1"/>
    <mergeCell ref="A2:E2"/>
    <mergeCell ref="A3:E3"/>
    <mergeCell ref="A5:A6"/>
    <mergeCell ref="B5:B6"/>
    <mergeCell ref="C5:C6"/>
    <mergeCell ref="E5:E6"/>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VNN.R9</cp:lastModifiedBy>
  <cp:lastPrinted>2026-07-20T03:02:37Z</cp:lastPrinted>
  <dcterms:created xsi:type="dcterms:W3CDTF">2026-04-17T06:57:01Z</dcterms:created>
  <dcterms:modified xsi:type="dcterms:W3CDTF">2026-07-22T12:35:43Z</dcterms:modified>
</cp:coreProperties>
</file>